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135"/>
  </bookViews>
  <sheets>
    <sheet name="Tab.č.1" sheetId="2" r:id="rId1"/>
    <sheet name="Tab.č.2" sheetId="1" r:id="rId2"/>
    <sheet name="Tab.č.3" sheetId="5" r:id="rId3"/>
    <sheet name="Tab.č.4" sheetId="3" r:id="rId4"/>
    <sheet name="Tab.č.5" sheetId="4" r:id="rId5"/>
    <sheet name="Tab.č.6" sheetId="6" r:id="rId6"/>
    <sheet name="Tab.č.7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E10" i="2" l="1"/>
  <c r="D10" i="2"/>
  <c r="C10" i="2"/>
  <c r="B10" i="2"/>
  <c r="E9" i="2"/>
  <c r="D9" i="2"/>
  <c r="C9" i="2"/>
  <c r="B9" i="2"/>
  <c r="E8" i="2"/>
  <c r="D8" i="2"/>
  <c r="C8" i="2"/>
  <c r="B8" i="2"/>
  <c r="E5" i="2"/>
  <c r="D5" i="2"/>
  <c r="C5" i="2"/>
  <c r="B5" i="2"/>
  <c r="Q7" i="1"/>
  <c r="Q8" i="1" s="1"/>
  <c r="Q6" i="1"/>
</calcChain>
</file>

<file path=xl/sharedStrings.xml><?xml version="1.0" encoding="utf-8"?>
<sst xmlns="http://schemas.openxmlformats.org/spreadsheetml/2006/main" count="144" uniqueCount="111">
  <si>
    <t>Zařízení</t>
  </si>
  <si>
    <t>Středisko</t>
  </si>
  <si>
    <t>VLL Františkovy Lázně</t>
  </si>
  <si>
    <t>VLL Karlovy Vary</t>
  </si>
  <si>
    <t>Sadový Pramen</t>
  </si>
  <si>
    <t>Bellevue</t>
  </si>
  <si>
    <t>Chopin</t>
  </si>
  <si>
    <t>Celkem</t>
  </si>
  <si>
    <t>VLL Jeseník</t>
  </si>
  <si>
    <t>Albatros</t>
  </si>
  <si>
    <t xml:space="preserve">Silesie </t>
  </si>
  <si>
    <t>VLL Teplice</t>
  </si>
  <si>
    <t>VRÚ Slapy nad Vltavou</t>
  </si>
  <si>
    <t>VZ Bedřichov</t>
  </si>
  <si>
    <t>Bedřichov</t>
  </si>
  <si>
    <t>Malý Šisák</t>
  </si>
  <si>
    <t>VZ Dyje</t>
  </si>
  <si>
    <t>Vranov-hotel</t>
  </si>
  <si>
    <t>Vranov-chaty</t>
  </si>
  <si>
    <t>Celkem-Vranov</t>
  </si>
  <si>
    <t>Bítov</t>
  </si>
  <si>
    <t>VZ Měřín</t>
  </si>
  <si>
    <t>Měřín - hotel</t>
  </si>
  <si>
    <t>Měřín - chaty</t>
  </si>
  <si>
    <t>VZ Ovčárna</t>
  </si>
  <si>
    <t>VK Praha - DAP</t>
  </si>
  <si>
    <t>Celkem zotavovny a lázeňské léčebny</t>
  </si>
  <si>
    <t>z toho</t>
  </si>
  <si>
    <t>HČ</t>
  </si>
  <si>
    <t>JČ</t>
  </si>
  <si>
    <t>Počet lůžek</t>
  </si>
  <si>
    <t>Počet lůžkodnů za období</t>
  </si>
  <si>
    <t xml:space="preserve">Počet  využitých lůžkodnů </t>
  </si>
  <si>
    <t>- z toho - hlavní činnost</t>
  </si>
  <si>
    <t xml:space="preserve">               - jiná činnost</t>
  </si>
  <si>
    <t>Procento využití lůžek v období</t>
  </si>
  <si>
    <t>Období</t>
  </si>
  <si>
    <t>Položka</t>
  </si>
  <si>
    <t>Náklady celkem</t>
  </si>
  <si>
    <t>PU HLČ</t>
  </si>
  <si>
    <t>Náklady HLČ stanovených PU</t>
  </si>
  <si>
    <t>Náklady HLČ dle výkazu zisku a ztráty</t>
  </si>
  <si>
    <t>Nadhodnocení (+)     Podhodnocení (-) nákladů HLČ</t>
  </si>
  <si>
    <t>Mzdové náklady</t>
  </si>
  <si>
    <t>Zákonné sociální pojištění</t>
  </si>
  <si>
    <t>Odpisy DM</t>
  </si>
  <si>
    <t>Pořadové číslo</t>
  </si>
  <si>
    <t>Částka v Kč</t>
  </si>
  <si>
    <t>1.</t>
  </si>
  <si>
    <t>Náhrada platu pro případ neplatné výpovědi ze strany organizace</t>
  </si>
  <si>
    <t>2.</t>
  </si>
  <si>
    <t>Náhrada platu za nevyčerpanou dovolenou</t>
  </si>
  <si>
    <t>3.</t>
  </si>
  <si>
    <t xml:space="preserve">Demolice chatiček - VRÚ Slapy </t>
  </si>
  <si>
    <t>4.</t>
  </si>
  <si>
    <t>Odměny včetně ZP a SP</t>
  </si>
  <si>
    <t>C e l k e m</t>
  </si>
  <si>
    <t>Datum pořízení VÚD</t>
  </si>
  <si>
    <t>Titul pro tvorbu rezervy</t>
  </si>
  <si>
    <t>Tabulka č. 2 – Využívání kapacity jednotlivých zařízení VLRZ (v %)</t>
  </si>
  <si>
    <t>Tabulka č. 1 – Využívání zařízení VLRZ oprávněnými osobami (hlavní činnost) a ostatními osobami (jiná činnost)</t>
  </si>
  <si>
    <r>
      <t>Zdroj:</t>
    </r>
    <r>
      <rPr>
        <sz val="10"/>
        <color indexed="8"/>
        <rFont val="Calibri"/>
        <family val="2"/>
        <charset val="238"/>
      </rPr>
      <t xml:space="preserve"> výstup NKÚ za použití výkazů o využití lůžkové kapacity za roky 2012, 2013, 2014, 2015.</t>
    </r>
  </si>
  <si>
    <r>
      <t xml:space="preserve">Pozn.: </t>
    </r>
    <r>
      <rPr>
        <sz val="10"/>
        <color indexed="8"/>
        <rFont val="Calibri"/>
        <family val="2"/>
        <charset val="238"/>
      </rPr>
      <t>DAP = hotel Dům armády Praha, HČ = hlavní činnost, JČ = jiná činnost.</t>
    </r>
  </si>
  <si>
    <t>Zdroj: výstup NKÚ za použití výkazů VLRZ o využití lůžkové kapacity za roky 2012, 2013, 2014, 2015.</t>
  </si>
  <si>
    <t>Tabulka č. 3 – Příspěvek MO na provoz VLRZ a stálá aktiva VLRZ (v tis. Kč)</t>
  </si>
  <si>
    <t>Příspěvek na provoz (po doložených úpravách)</t>
  </si>
  <si>
    <t>Stálá aktiva (brutto)</t>
  </si>
  <si>
    <t>3 320 280</t>
  </si>
  <si>
    <t>3 322 653</t>
  </si>
  <si>
    <t>3 375 157</t>
  </si>
  <si>
    <t>4 027 923</t>
  </si>
  <si>
    <t>Stálá aktiva (netto)</t>
  </si>
  <si>
    <t>1 657 616</t>
  </si>
  <si>
    <t>1 632 947</t>
  </si>
  <si>
    <t>1 639 108</t>
  </si>
  <si>
    <t>1 712 262</t>
  </si>
  <si>
    <t>Zdroj: rozpočty a rozpočtová opatření za roky 2012–2015; účetní závěrky VLRZ.</t>
  </si>
  <si>
    <t xml:space="preserve">Tabulka č. 4 – Rozdíl výše mzdových nákladů (včetně nákladů zákonného sociálního pojištění) a nákladů na odpisy vykázaných v účetní závěrce v hlavní činnosti oproti jejich výši určené na základě stanoveného poměrového ukazatele v letech 2012 až 2015 (v Kč) </t>
  </si>
  <si>
    <r>
      <t>Zdroj:</t>
    </r>
    <r>
      <rPr>
        <sz val="10"/>
        <color indexed="8"/>
        <rFont val="Calibri"/>
        <family val="2"/>
        <charset val="238"/>
      </rPr>
      <t xml:space="preserve"> </t>
    </r>
  </si>
  <si>
    <t>účetní závěrky VLRZ sestavené k 31. 12. 2012, 31. 12. 2013, 31. 12. 2014 a 31. 12. 2015; „firemní výsledovka za rok 2014 a 2015“, údaje o koeficientu hlavní a jiné činnosti stanovené a poskytnuté VLRZ.</t>
  </si>
  <si>
    <r>
      <t>Pozn.:</t>
    </r>
    <r>
      <rPr>
        <sz val="10"/>
        <color indexed="8"/>
        <rFont val="Calibri"/>
        <family val="2"/>
        <charset val="238"/>
      </rPr>
      <t xml:space="preserve"> </t>
    </r>
  </si>
  <si>
    <t xml:space="preserve">PU HČ = výpočtem stanovený poměrový ukazatel (koeficient) klíčování nákladů hlavní činnosti, </t>
  </si>
  <si>
    <t>HČ = hlavní činnost, PU = poměrový ukazatel, DM = dlouhodobý majetek.</t>
  </si>
  <si>
    <r>
      <t xml:space="preserve">V tabulce je uveden celkový zůstatek účtu 551 – </t>
    </r>
    <r>
      <rPr>
        <i/>
        <sz val="10"/>
        <color indexed="8"/>
        <rFont val="Calibri"/>
        <family val="2"/>
        <charset val="238"/>
      </rPr>
      <t>Odpisy dlouhodobého majetku</t>
    </r>
    <r>
      <rPr>
        <sz val="10"/>
        <color indexed="8"/>
        <rFont val="Calibri"/>
        <family val="2"/>
        <charset val="238"/>
      </rPr>
      <t xml:space="preserve"> dle výkazu zisku a ztráty za roky 2014 a 2015, následné úpravy nákladů v členění na hlavní a jinou činnost stanovené jednotným klíčem se však týkaly pouze analytického účtu 55199001. </t>
    </r>
  </si>
  <si>
    <t>Tabulka č. 5 – Tituly pro tvorbu ostatních rezerv v roce 2015</t>
  </si>
  <si>
    <r>
      <t>Zdroj:</t>
    </r>
    <r>
      <rPr>
        <sz val="10"/>
        <color indexed="8"/>
        <rFont val="Calibri"/>
        <family val="2"/>
        <charset val="238"/>
      </rPr>
      <t xml:space="preserve"> informační systém RIS.</t>
    </r>
  </si>
  <si>
    <r>
      <t>Pozn.:</t>
    </r>
    <r>
      <rPr>
        <sz val="10"/>
        <color indexed="8"/>
        <rFont val="Calibri"/>
        <family val="2"/>
        <charset val="238"/>
      </rPr>
      <t xml:space="preserve"> SP = sociální pojištění, VÚD = vnitřní účetní doklad, ZP = zdravotní pojištění.</t>
    </r>
  </si>
  <si>
    <t>Tabulka č. 6 – Účetní závěrky a hospodářské výsledky VLRZ</t>
  </si>
  <si>
    <t>Předložení účetní závěrky na MO</t>
  </si>
  <si>
    <t>Schválení účetní závěrky</t>
  </si>
  <si>
    <t>x*</t>
  </si>
  <si>
    <t>Protokol o schválení účetní závěrky ze dne</t>
  </si>
  <si>
    <t>x**</t>
  </si>
  <si>
    <t>Schválení hospodářského výsledku</t>
  </si>
  <si>
    <t>Oznámeno VLRZ dne</t>
  </si>
  <si>
    <r>
      <t>Zdroj:</t>
    </r>
    <r>
      <rPr>
        <sz val="10"/>
        <color rgb="FF000000"/>
        <rFont val="Calibri"/>
        <family val="2"/>
        <charset val="238"/>
      </rPr>
      <t xml:space="preserve"> účetní závěrky VLRZ a související doklady za roky 2012 až 2015.</t>
    </r>
  </si>
  <si>
    <t>* Účetní závěrka za rok 2015 byla schvalována po datu ukončení kontroly; k datu schválení tohoto kontrolního závěru nebyl údaj zveřejněn.</t>
  </si>
  <si>
    <t>** Protokol o schválení účetní závěrky se zpracovává od roku 2013.</t>
  </si>
  <si>
    <t>Tabulka č. 7 – Ceny realizovaných prací (bez DPH) v jednotlivých etapách (v Kč)</t>
  </si>
  <si>
    <t>Etapa</t>
  </si>
  <si>
    <t>Cena bez DPH</t>
  </si>
  <si>
    <t>Etapa č. 1 z roku 2009</t>
  </si>
  <si>
    <t>5 836 511</t>
  </si>
  <si>
    <t>Etapa č. 2 z roku 2010</t>
  </si>
  <si>
    <t>5 725 389</t>
  </si>
  <si>
    <t>Etapa č. 3 z roku 2011</t>
  </si>
  <si>
    <t>5 636 765</t>
  </si>
  <si>
    <t>Etapa č. 4 z roku 2012</t>
  </si>
  <si>
    <t>5 593 423</t>
  </si>
  <si>
    <t>22 792 088</t>
  </si>
  <si>
    <t>Zdroj: dokumentace VLRZ.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</si>
</sst>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rgb="FF333333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9" fontId="3" fillId="2" borderId="9" xfId="0" applyNumberFormat="1" applyFont="1" applyFill="1" applyBorder="1"/>
    <xf numFmtId="9" fontId="3" fillId="2" borderId="30" xfId="0" applyNumberFormat="1" applyFont="1" applyFill="1" applyBorder="1"/>
    <xf numFmtId="9" fontId="3" fillId="2" borderId="10" xfId="0" applyNumberFormat="1" applyFont="1" applyFill="1" applyBorder="1"/>
    <xf numFmtId="0" fontId="3" fillId="0" borderId="31" xfId="0" applyFont="1" applyBorder="1"/>
    <xf numFmtId="9" fontId="3" fillId="0" borderId="24" xfId="0" applyNumberFormat="1" applyFont="1" applyFill="1" applyBorder="1"/>
    <xf numFmtId="9" fontId="3" fillId="0" borderId="32" xfId="0" applyNumberFormat="1" applyFont="1" applyFill="1" applyBorder="1"/>
    <xf numFmtId="9" fontId="3" fillId="0" borderId="25" xfId="0" applyNumberFormat="1" applyFont="1" applyFill="1" applyBorder="1"/>
    <xf numFmtId="0" fontId="3" fillId="0" borderId="33" xfId="0" applyFont="1" applyBorder="1"/>
    <xf numFmtId="9" fontId="3" fillId="0" borderId="14" xfId="0" applyNumberFormat="1" applyFont="1" applyFill="1" applyBorder="1"/>
    <xf numFmtId="9" fontId="3" fillId="0" borderId="34" xfId="0" applyNumberFormat="1" applyFont="1" applyFill="1" applyBorder="1"/>
    <xf numFmtId="9" fontId="3" fillId="0" borderId="15" xfId="0" applyNumberFormat="1" applyFont="1" applyFill="1" applyBorder="1"/>
    <xf numFmtId="0" fontId="3" fillId="0" borderId="35" xfId="0" applyFont="1" applyBorder="1"/>
    <xf numFmtId="0" fontId="4" fillId="2" borderId="36" xfId="0" applyFont="1" applyFill="1" applyBorder="1"/>
    <xf numFmtId="9" fontId="3" fillId="2" borderId="18" xfId="0" applyNumberFormat="1" applyFont="1" applyFill="1" applyBorder="1"/>
    <xf numFmtId="9" fontId="3" fillId="2" borderId="37" xfId="0" applyNumberFormat="1" applyFont="1" applyFill="1" applyBorder="1"/>
    <xf numFmtId="9" fontId="3" fillId="2" borderId="19" xfId="0" applyNumberFormat="1" applyFont="1" applyFill="1" applyBorder="1"/>
    <xf numFmtId="9" fontId="3" fillId="0" borderId="38" xfId="0" applyNumberFormat="1" applyFont="1" applyFill="1" applyBorder="1"/>
    <xf numFmtId="9" fontId="3" fillId="0" borderId="12" xfId="0" applyNumberFormat="1" applyFont="1" applyFill="1" applyBorder="1"/>
    <xf numFmtId="0" fontId="3" fillId="0" borderId="21" xfId="0" applyFont="1" applyBorder="1"/>
    <xf numFmtId="0" fontId="4" fillId="2" borderId="17" xfId="0" applyFont="1" applyFill="1" applyBorder="1"/>
    <xf numFmtId="9" fontId="3" fillId="0" borderId="11" xfId="0" applyNumberFormat="1" applyFont="1" applyFill="1" applyBorder="1"/>
    <xf numFmtId="9" fontId="3" fillId="0" borderId="39" xfId="0" applyNumberFormat="1" applyFont="1" applyFill="1" applyBorder="1"/>
    <xf numFmtId="0" fontId="4" fillId="2" borderId="40" xfId="0" applyFont="1" applyFill="1" applyBorder="1"/>
    <xf numFmtId="0" fontId="3" fillId="3" borderId="33" xfId="0" applyFont="1" applyFill="1" applyBorder="1"/>
    <xf numFmtId="9" fontId="3" fillId="3" borderId="24" xfId="0" applyNumberFormat="1" applyFont="1" applyFill="1" applyBorder="1"/>
    <xf numFmtId="9" fontId="3" fillId="3" borderId="34" xfId="0" applyNumberFormat="1" applyFont="1" applyFill="1" applyBorder="1"/>
    <xf numFmtId="9" fontId="3" fillId="3" borderId="25" xfId="0" applyNumberFormat="1" applyFont="1" applyFill="1" applyBorder="1"/>
    <xf numFmtId="9" fontId="3" fillId="0" borderId="16" xfId="0" applyNumberFormat="1" applyFont="1" applyFill="1" applyBorder="1"/>
    <xf numFmtId="0" fontId="4" fillId="2" borderId="35" xfId="0" applyFont="1" applyFill="1" applyBorder="1"/>
    <xf numFmtId="0" fontId="3" fillId="0" borderId="28" xfId="0" applyFont="1" applyBorder="1"/>
    <xf numFmtId="9" fontId="3" fillId="4" borderId="9" xfId="0" applyNumberFormat="1" applyFont="1" applyFill="1" applyBorder="1"/>
    <xf numFmtId="9" fontId="3" fillId="4" borderId="30" xfId="0" applyNumberFormat="1" applyFont="1" applyFill="1" applyBorder="1"/>
    <xf numFmtId="9" fontId="3" fillId="4" borderId="10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4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3" fillId="0" borderId="45" xfId="0" applyFont="1" applyBorder="1" applyAlignment="1">
      <alignment horizontal="left" vertical="center"/>
    </xf>
    <xf numFmtId="3" fontId="4" fillId="0" borderId="45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lef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46" xfId="0" applyNumberFormat="1" applyFont="1" applyBorder="1" applyAlignment="1">
      <alignment horizontal="right" vertical="center" wrapText="1"/>
    </xf>
    <xf numFmtId="49" fontId="3" fillId="0" borderId="17" xfId="0" applyNumberFormat="1" applyFont="1" applyBorder="1" applyAlignment="1">
      <alignment horizontal="left" vertical="center"/>
    </xf>
    <xf numFmtId="9" fontId="4" fillId="0" borderId="13" xfId="0" applyNumberFormat="1" applyFont="1" applyBorder="1" applyAlignment="1">
      <alignment horizontal="right" vertical="center"/>
    </xf>
    <xf numFmtId="9" fontId="4" fillId="0" borderId="43" xfId="0" applyNumberFormat="1" applyFont="1" applyBorder="1" applyAlignment="1">
      <alignment horizontal="right" vertical="center"/>
    </xf>
    <xf numFmtId="9" fontId="4" fillId="0" borderId="0" xfId="0" applyNumberFormat="1" applyFont="1" applyFill="1" applyBorder="1" applyAlignment="1">
      <alignment horizontal="right" vertical="center"/>
    </xf>
    <xf numFmtId="49" fontId="3" fillId="0" borderId="21" xfId="0" applyNumberFormat="1" applyFont="1" applyBorder="1" applyAlignment="1">
      <alignment horizontal="left" vertical="center"/>
    </xf>
    <xf numFmtId="9" fontId="4" fillId="0" borderId="21" xfId="0" applyNumberFormat="1" applyFont="1" applyBorder="1" applyAlignment="1">
      <alignment horizontal="right" vertical="center"/>
    </xf>
    <xf numFmtId="9" fontId="4" fillId="0" borderId="33" xfId="0" applyNumberFormat="1" applyFont="1" applyBorder="1" applyAlignment="1">
      <alignment horizontal="right" vertical="center"/>
    </xf>
    <xf numFmtId="9" fontId="4" fillId="0" borderId="17" xfId="0" applyNumberFormat="1" applyFont="1" applyBorder="1" applyAlignment="1">
      <alignment horizontal="right" vertical="center"/>
    </xf>
    <xf numFmtId="9" fontId="4" fillId="0" borderId="46" xfId="0" applyNumberFormat="1" applyFont="1" applyBorder="1" applyAlignment="1">
      <alignment horizontal="right" vertical="center"/>
    </xf>
    <xf numFmtId="9" fontId="0" fillId="0" borderId="0" xfId="0" applyNumberFormat="1"/>
    <xf numFmtId="3" fontId="4" fillId="0" borderId="21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 wrapText="1"/>
    </xf>
    <xf numFmtId="3" fontId="4" fillId="0" borderId="33" xfId="0" applyNumberFormat="1" applyFont="1" applyBorder="1" applyAlignment="1">
      <alignment horizontal="right" vertical="center" wrapText="1"/>
    </xf>
    <xf numFmtId="0" fontId="0" fillId="0" borderId="13" xfId="0" applyBorder="1"/>
    <xf numFmtId="3" fontId="8" fillId="0" borderId="13" xfId="0" applyNumberFormat="1" applyFont="1" applyBorder="1"/>
    <xf numFmtId="0" fontId="0" fillId="0" borderId="21" xfId="0" applyBorder="1"/>
    <xf numFmtId="3" fontId="8" fillId="0" borderId="21" xfId="0" applyNumberFormat="1" applyFont="1" applyBorder="1"/>
    <xf numFmtId="0" fontId="0" fillId="0" borderId="17" xfId="0" applyBorder="1"/>
    <xf numFmtId="4" fontId="8" fillId="0" borderId="36" xfId="0" applyNumberFormat="1" applyFont="1" applyBorder="1"/>
    <xf numFmtId="3" fontId="8" fillId="0" borderId="17" xfId="0" applyNumberFormat="1" applyFont="1" applyBorder="1"/>
    <xf numFmtId="0" fontId="0" fillId="0" borderId="23" xfId="0" applyBorder="1"/>
    <xf numFmtId="3" fontId="8" fillId="0" borderId="1" xfId="0" applyNumberFormat="1" applyFont="1" applyBorder="1"/>
    <xf numFmtId="0" fontId="0" fillId="0" borderId="14" xfId="0" applyBorder="1"/>
    <xf numFmtId="0" fontId="0" fillId="0" borderId="9" xfId="0" applyBorder="1"/>
    <xf numFmtId="4" fontId="9" fillId="0" borderId="17" xfId="0" applyNumberFormat="1" applyFont="1" applyBorder="1"/>
    <xf numFmtId="3" fontId="8" fillId="0" borderId="45" xfId="0" applyNumberFormat="1" applyFont="1" applyBorder="1"/>
    <xf numFmtId="3" fontId="8" fillId="0" borderId="51" xfId="0" applyNumberFormat="1" applyFont="1" applyBorder="1"/>
    <xf numFmtId="3" fontId="8" fillId="0" borderId="52" xfId="0" applyNumberFormat="1" applyFont="1" applyBorder="1"/>
    <xf numFmtId="0" fontId="0" fillId="0" borderId="24" xfId="0" applyBorder="1"/>
    <xf numFmtId="4" fontId="9" fillId="0" borderId="46" xfId="0" applyNumberFormat="1" applyFont="1" applyBorder="1"/>
    <xf numFmtId="3" fontId="7" fillId="0" borderId="1" xfId="0" applyNumberFormat="1" applyFont="1" applyBorder="1" applyAlignment="1">
      <alignment horizontal="right"/>
    </xf>
    <xf numFmtId="3" fontId="8" fillId="0" borderId="20" xfId="0" applyNumberFormat="1" applyFont="1" applyBorder="1"/>
    <xf numFmtId="3" fontId="7" fillId="0" borderId="54" xfId="0" applyNumberFormat="1" applyFont="1" applyBorder="1" applyAlignment="1">
      <alignment horizontal="right"/>
    </xf>
    <xf numFmtId="4" fontId="8" fillId="0" borderId="17" xfId="0" applyNumberFormat="1" applyFont="1" applyBorder="1"/>
    <xf numFmtId="3" fontId="8" fillId="0" borderId="36" xfId="0" applyNumberFormat="1" applyFont="1" applyBorder="1"/>
    <xf numFmtId="4" fontId="9" fillId="0" borderId="36" xfId="0" applyNumberFormat="1" applyFont="1" applyBorder="1"/>
    <xf numFmtId="4" fontId="10" fillId="0" borderId="50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0" fillId="0" borderId="24" xfId="0" applyBorder="1" applyAlignment="1">
      <alignment horizontal="right"/>
    </xf>
    <xf numFmtId="0" fontId="0" fillId="0" borderId="13" xfId="0" applyBorder="1" applyAlignment="1">
      <alignment wrapText="1"/>
    </xf>
    <xf numFmtId="3" fontId="0" fillId="0" borderId="13" xfId="0" applyNumberFormat="1" applyBorder="1" applyAlignment="1">
      <alignment wrapText="1"/>
    </xf>
    <xf numFmtId="0" fontId="0" fillId="0" borderId="14" xfId="0" applyBorder="1" applyAlignment="1">
      <alignment horizontal="right"/>
    </xf>
    <xf numFmtId="3" fontId="0" fillId="0" borderId="21" xfId="0" applyNumberFormat="1" applyBorder="1" applyAlignment="1">
      <alignment wrapText="1"/>
    </xf>
    <xf numFmtId="3" fontId="0" fillId="0" borderId="13" xfId="0" applyNumberFormat="1" applyBorder="1"/>
    <xf numFmtId="3" fontId="0" fillId="0" borderId="13" xfId="0" applyNumberFormat="1" applyBorder="1" applyAlignment="1"/>
    <xf numFmtId="0" fontId="0" fillId="0" borderId="16" xfId="0" applyBorder="1" applyAlignment="1">
      <alignment horizontal="right"/>
    </xf>
    <xf numFmtId="3" fontId="0" fillId="0" borderId="36" xfId="0" applyNumberFormat="1" applyBorder="1"/>
    <xf numFmtId="3" fontId="0" fillId="0" borderId="22" xfId="0" applyNumberFormat="1" applyBorder="1" applyAlignment="1"/>
    <xf numFmtId="3" fontId="1" fillId="0" borderId="53" xfId="0" applyNumberFormat="1" applyFont="1" applyBorder="1"/>
    <xf numFmtId="14" fontId="0" fillId="0" borderId="25" xfId="0" applyNumberFormat="1" applyBorder="1"/>
    <xf numFmtId="14" fontId="0" fillId="0" borderId="15" xfId="0" applyNumberFormat="1" applyBorder="1"/>
    <xf numFmtId="14" fontId="0" fillId="0" borderId="19" xfId="0" applyNumberFormat="1" applyBorder="1"/>
    <xf numFmtId="0" fontId="1" fillId="0" borderId="2" xfId="0" applyFont="1" applyFill="1" applyBorder="1" applyAlignment="1"/>
    <xf numFmtId="0" fontId="1" fillId="0" borderId="26" xfId="0" applyFont="1" applyFill="1" applyBorder="1" applyAlignment="1"/>
    <xf numFmtId="0" fontId="3" fillId="0" borderId="1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13" xfId="0" applyNumberFormat="1" applyFont="1" applyBorder="1" applyAlignment="1">
      <alignment horizontal="center" vertical="center"/>
    </xf>
    <xf numFmtId="10" fontId="9" fillId="0" borderId="17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9" fontId="9" fillId="0" borderId="13" xfId="0" applyNumberFormat="1" applyFont="1" applyBorder="1" applyAlignment="1">
      <alignment horizontal="center" vertical="center"/>
    </xf>
    <xf numFmtId="9" fontId="9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/>
    </xf>
    <xf numFmtId="0" fontId="11" fillId="0" borderId="0" xfId="0" applyFont="1"/>
    <xf numFmtId="0" fontId="3" fillId="0" borderId="17" xfId="0" applyFont="1" applyBorder="1" applyAlignment="1">
      <alignment vertical="center" wrapText="1"/>
    </xf>
    <xf numFmtId="3" fontId="3" fillId="0" borderId="46" xfId="0" applyNumberFormat="1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0" xfId="0" applyFont="1"/>
    <xf numFmtId="0" fontId="11" fillId="0" borderId="56" xfId="0" applyFont="1" applyBorder="1" applyAlignment="1">
      <alignment horizontal="left" wrapText="1"/>
    </xf>
    <xf numFmtId="0" fontId="3" fillId="0" borderId="4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4" fillId="0" borderId="47" xfId="0" applyFont="1" applyBorder="1" applyAlignment="1">
      <alignment horizontal="justify" vertical="center"/>
    </xf>
    <xf numFmtId="14" fontId="3" fillId="0" borderId="46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14" fontId="3" fillId="0" borderId="17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9" fillId="0" borderId="47" xfId="0" applyFont="1" applyBorder="1" applyAlignment="1">
      <alignment horizontal="left" vertical="center"/>
    </xf>
    <xf numFmtId="0" fontId="4" fillId="0" borderId="17" xfId="0" applyFont="1" applyBorder="1" applyAlignment="1">
      <alignment vertical="center" wrapText="1"/>
    </xf>
    <xf numFmtId="0" fontId="4" fillId="0" borderId="46" xfId="0" applyFont="1" applyBorder="1" applyAlignment="1">
      <alignment horizontal="right" vertical="center" wrapText="1"/>
    </xf>
    <xf numFmtId="0" fontId="4" fillId="5" borderId="5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wrapText="1"/>
    </xf>
    <xf numFmtId="0" fontId="1" fillId="5" borderId="55" xfId="0" applyFont="1" applyFill="1" applyBorder="1" applyAlignment="1">
      <alignment horizontal="center" wrapText="1"/>
    </xf>
    <xf numFmtId="0" fontId="1" fillId="5" borderId="41" xfId="0" applyFont="1" applyFill="1" applyBorder="1" applyAlignment="1">
      <alignment horizontal="center"/>
    </xf>
    <xf numFmtId="0" fontId="6" fillId="5" borderId="48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vertical="center" wrapText="1"/>
    </xf>
    <xf numFmtId="0" fontId="2" fillId="5" borderId="41" xfId="0" applyFont="1" applyFill="1" applyBorder="1" applyAlignment="1">
      <alignment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29" sqref="F29"/>
    </sheetView>
  </sheetViews>
  <sheetFormatPr defaultRowHeight="15" x14ac:dyDescent="0.25"/>
  <cols>
    <col min="1" max="1" width="34.28515625" bestFit="1" customWidth="1"/>
  </cols>
  <sheetData>
    <row r="1" spans="1:7" ht="15.75" thickBot="1" x14ac:dyDescent="0.3">
      <c r="A1" s="133" t="s">
        <v>60</v>
      </c>
    </row>
    <row r="2" spans="1:7" ht="15.75" thickBot="1" x14ac:dyDescent="0.3">
      <c r="A2" s="169"/>
      <c r="B2" s="170">
        <v>2012</v>
      </c>
      <c r="C2" s="171">
        <v>2013</v>
      </c>
      <c r="D2" s="171">
        <v>2014</v>
      </c>
      <c r="E2" s="172">
        <v>2015</v>
      </c>
      <c r="F2" s="173"/>
    </row>
    <row r="3" spans="1:7" ht="16.5" thickTop="1" thickBot="1" x14ac:dyDescent="0.3">
      <c r="A3" s="35" t="s">
        <v>30</v>
      </c>
      <c r="B3" s="36">
        <v>2018</v>
      </c>
      <c r="C3" s="37">
        <v>2011</v>
      </c>
      <c r="D3" s="37">
        <v>1973</v>
      </c>
      <c r="E3" s="38">
        <v>2013</v>
      </c>
    </row>
    <row r="4" spans="1:7" ht="15.75" thickBot="1" x14ac:dyDescent="0.3">
      <c r="A4" s="34" t="s">
        <v>31</v>
      </c>
      <c r="B4" s="39">
        <v>592320</v>
      </c>
      <c r="C4" s="40">
        <v>606643</v>
      </c>
      <c r="D4" s="40">
        <v>612873</v>
      </c>
      <c r="E4" s="41">
        <v>613046</v>
      </c>
      <c r="G4" s="42"/>
    </row>
    <row r="5" spans="1:7" x14ac:dyDescent="0.25">
      <c r="A5" s="43" t="s">
        <v>32</v>
      </c>
      <c r="B5" s="44">
        <f>SUM(B6:B7)</f>
        <v>477005</v>
      </c>
      <c r="C5" s="44">
        <f>SUM(C6:C7)</f>
        <v>488136</v>
      </c>
      <c r="D5" s="44">
        <f>SUM(D6:D7)</f>
        <v>506132</v>
      </c>
      <c r="E5" s="44">
        <f>SUM(E6:E7)</f>
        <v>521404</v>
      </c>
      <c r="G5" s="42"/>
    </row>
    <row r="6" spans="1:7" x14ac:dyDescent="0.25">
      <c r="A6" s="45" t="s">
        <v>33</v>
      </c>
      <c r="B6" s="59">
        <v>211548</v>
      </c>
      <c r="C6" s="60">
        <v>219964</v>
      </c>
      <c r="D6" s="60">
        <v>220590</v>
      </c>
      <c r="E6" s="61">
        <v>226023</v>
      </c>
      <c r="G6" s="42"/>
    </row>
    <row r="7" spans="1:7" ht="15.75" thickBot="1" x14ac:dyDescent="0.3">
      <c r="A7" s="49" t="s">
        <v>34</v>
      </c>
      <c r="B7" s="46">
        <v>265457</v>
      </c>
      <c r="C7" s="47">
        <v>268172</v>
      </c>
      <c r="D7" s="47">
        <v>285542</v>
      </c>
      <c r="E7" s="48">
        <v>295381</v>
      </c>
    </row>
    <row r="8" spans="1:7" x14ac:dyDescent="0.25">
      <c r="A8" s="35" t="s">
        <v>35</v>
      </c>
      <c r="B8" s="50">
        <f>(B6+B7)/B4</f>
        <v>0.80531638303619668</v>
      </c>
      <c r="C8" s="50">
        <f>(C6+C7)/C4</f>
        <v>0.80465117045774859</v>
      </c>
      <c r="D8" s="50">
        <f>(D6+D7)/D4</f>
        <v>0.82583504249656947</v>
      </c>
      <c r="E8" s="51">
        <f>(E6+E7)/E4</f>
        <v>0.85051366455372024</v>
      </c>
      <c r="G8" s="52"/>
    </row>
    <row r="9" spans="1:7" x14ac:dyDescent="0.25">
      <c r="A9" s="53" t="s">
        <v>33</v>
      </c>
      <c r="B9" s="54">
        <f>B6/B4</f>
        <v>0.3571515397082658</v>
      </c>
      <c r="C9" s="54">
        <f>C6/C4</f>
        <v>0.36259216705706654</v>
      </c>
      <c r="D9" s="54">
        <f>D6/D4</f>
        <v>0.35992775012115069</v>
      </c>
      <c r="E9" s="55">
        <f>E6/E4</f>
        <v>0.36868848340907534</v>
      </c>
    </row>
    <row r="10" spans="1:7" ht="15.75" thickBot="1" x14ac:dyDescent="0.3">
      <c r="A10" s="49" t="s">
        <v>34</v>
      </c>
      <c r="B10" s="56">
        <f>B7/B4</f>
        <v>0.44816484332793083</v>
      </c>
      <c r="C10" s="56">
        <f>C7/C4</f>
        <v>0.4420590034006821</v>
      </c>
      <c r="D10" s="56">
        <f>D7/D4</f>
        <v>0.46590729237541872</v>
      </c>
      <c r="E10" s="57">
        <f>E7/E4</f>
        <v>0.48182518114464495</v>
      </c>
    </row>
    <row r="11" spans="1:7" x14ac:dyDescent="0.25">
      <c r="A11" s="137" t="s">
        <v>63</v>
      </c>
    </row>
    <row r="12" spans="1:7" x14ac:dyDescent="0.25">
      <c r="G12" s="5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P3" sqref="P3"/>
    </sheetView>
  </sheetViews>
  <sheetFormatPr defaultRowHeight="15" x14ac:dyDescent="0.25"/>
  <cols>
    <col min="1" max="1" width="11.140625" customWidth="1"/>
    <col min="2" max="2" width="13.140625" bestFit="1" customWidth="1"/>
    <col min="3" max="3" width="6.28515625" customWidth="1"/>
    <col min="4" max="5" width="4.7109375" customWidth="1"/>
    <col min="6" max="6" width="6.28515625" customWidth="1"/>
    <col min="7" max="8" width="4.7109375" customWidth="1"/>
    <col min="9" max="9" width="6.28515625" customWidth="1"/>
    <col min="10" max="11" width="4.7109375" customWidth="1"/>
    <col min="12" max="12" width="6.28515625" customWidth="1"/>
    <col min="13" max="14" width="4.7109375" customWidth="1"/>
  </cols>
  <sheetData>
    <row r="1" spans="1:17" ht="15.75" thickBot="1" x14ac:dyDescent="0.3">
      <c r="A1" s="133" t="s">
        <v>59</v>
      </c>
    </row>
    <row r="2" spans="1:17" ht="15.75" thickBot="1" x14ac:dyDescent="0.3">
      <c r="A2" s="174" t="s">
        <v>0</v>
      </c>
      <c r="B2" s="174" t="s">
        <v>1</v>
      </c>
      <c r="C2" s="175">
        <v>2012</v>
      </c>
      <c r="D2" s="176"/>
      <c r="E2" s="177"/>
      <c r="F2" s="175">
        <v>2013</v>
      </c>
      <c r="G2" s="176"/>
      <c r="H2" s="177"/>
      <c r="I2" s="175">
        <v>2014</v>
      </c>
      <c r="J2" s="176"/>
      <c r="K2" s="177"/>
      <c r="L2" s="175">
        <v>2015</v>
      </c>
      <c r="M2" s="176"/>
      <c r="N2" s="177"/>
    </row>
    <row r="3" spans="1:17" ht="15" customHeight="1" x14ac:dyDescent="0.25">
      <c r="A3" s="178"/>
      <c r="B3" s="178"/>
      <c r="C3" s="179" t="s">
        <v>7</v>
      </c>
      <c r="D3" s="180" t="s">
        <v>27</v>
      </c>
      <c r="E3" s="181"/>
      <c r="F3" s="179" t="s">
        <v>7</v>
      </c>
      <c r="G3" s="180" t="s">
        <v>27</v>
      </c>
      <c r="H3" s="181"/>
      <c r="I3" s="179" t="s">
        <v>7</v>
      </c>
      <c r="J3" s="180" t="s">
        <v>27</v>
      </c>
      <c r="K3" s="181"/>
      <c r="L3" s="179" t="s">
        <v>7</v>
      </c>
      <c r="M3" s="180" t="s">
        <v>27</v>
      </c>
      <c r="N3" s="181"/>
    </row>
    <row r="4" spans="1:17" ht="15.75" thickBot="1" x14ac:dyDescent="0.3">
      <c r="A4" s="182"/>
      <c r="B4" s="182"/>
      <c r="C4" s="183"/>
      <c r="D4" s="184" t="s">
        <v>28</v>
      </c>
      <c r="E4" s="185" t="s">
        <v>29</v>
      </c>
      <c r="F4" s="183"/>
      <c r="G4" s="184" t="s">
        <v>28</v>
      </c>
      <c r="H4" s="185" t="s">
        <v>29</v>
      </c>
      <c r="I4" s="183"/>
      <c r="J4" s="184" t="s">
        <v>28</v>
      </c>
      <c r="K4" s="185" t="s">
        <v>29</v>
      </c>
      <c r="L4" s="183"/>
      <c r="M4" s="184" t="s">
        <v>28</v>
      </c>
      <c r="N4" s="185" t="s">
        <v>29</v>
      </c>
    </row>
    <row r="5" spans="1:17" ht="16.5" thickTop="1" thickBot="1" x14ac:dyDescent="0.3">
      <c r="A5" s="106" t="s">
        <v>2</v>
      </c>
      <c r="B5" s="107"/>
      <c r="C5" s="1">
        <v>0.79888255311321621</v>
      </c>
      <c r="D5" s="2">
        <v>0.19095465832796837</v>
      </c>
      <c r="E5" s="3">
        <v>0.60792789478524789</v>
      </c>
      <c r="F5" s="1">
        <v>0.76442608877236129</v>
      </c>
      <c r="G5" s="2">
        <v>0.23160630177034269</v>
      </c>
      <c r="H5" s="3">
        <v>0.5328197870020186</v>
      </c>
      <c r="I5" s="1">
        <v>0.88956478733926803</v>
      </c>
      <c r="J5" s="2">
        <v>0.24327398615232443</v>
      </c>
      <c r="K5" s="3">
        <v>0.6462908011869436</v>
      </c>
      <c r="L5" s="1">
        <v>0.96490384615384617</v>
      </c>
      <c r="M5" s="2">
        <v>0.2516826923076923</v>
      </c>
      <c r="N5" s="3">
        <v>0.71322115384615381</v>
      </c>
    </row>
    <row r="6" spans="1:17" x14ac:dyDescent="0.25">
      <c r="A6" s="108" t="s">
        <v>3</v>
      </c>
      <c r="B6" s="4" t="s">
        <v>4</v>
      </c>
      <c r="C6" s="5">
        <v>0.93996516564461696</v>
      </c>
      <c r="D6" s="6">
        <v>2.0955041910083821E-2</v>
      </c>
      <c r="E6" s="7">
        <v>0.91901012373453317</v>
      </c>
      <c r="F6" s="5">
        <v>0.88548673220489316</v>
      </c>
      <c r="G6" s="6">
        <v>1.7942937393746767E-2</v>
      </c>
      <c r="H6" s="7">
        <v>0.86754379481114641</v>
      </c>
      <c r="I6" s="5">
        <v>0.9094464176801923</v>
      </c>
      <c r="J6" s="6">
        <v>1.6539303268395939E-2</v>
      </c>
      <c r="K6" s="7">
        <v>0.89290711441179638</v>
      </c>
      <c r="L6" s="5">
        <v>0.83184898896544002</v>
      </c>
      <c r="M6" s="6">
        <v>1.6617188521070223E-2</v>
      </c>
      <c r="N6" s="7">
        <v>0.81523180044436971</v>
      </c>
      <c r="Q6">
        <f>17450+53593</f>
        <v>71043</v>
      </c>
    </row>
    <row r="7" spans="1:17" x14ac:dyDescent="0.25">
      <c r="A7" s="109"/>
      <c r="B7" s="8" t="s">
        <v>5</v>
      </c>
      <c r="C7" s="9">
        <v>0.85183205018534358</v>
      </c>
      <c r="D7" s="10">
        <v>0.70359281437125754</v>
      </c>
      <c r="E7" s="11">
        <v>0.1482392358140861</v>
      </c>
      <c r="F7" s="9">
        <v>0.86354211354211352</v>
      </c>
      <c r="G7" s="10">
        <v>0.70935220935220933</v>
      </c>
      <c r="H7" s="11">
        <v>0.15418990418990419</v>
      </c>
      <c r="I7" s="9">
        <v>0.88990000000000002</v>
      </c>
      <c r="J7" s="10">
        <v>0.68193420306296082</v>
      </c>
      <c r="K7" s="11">
        <v>0.20799999999999999</v>
      </c>
      <c r="L7" s="9">
        <v>0.9218872217876698</v>
      </c>
      <c r="M7" s="10">
        <v>0.70212614662589778</v>
      </c>
      <c r="N7" s="11">
        <v>0.21976107516177201</v>
      </c>
      <c r="Q7">
        <f>67957+26497</f>
        <v>94454</v>
      </c>
    </row>
    <row r="8" spans="1:17" x14ac:dyDescent="0.25">
      <c r="A8" s="109"/>
      <c r="B8" s="12" t="s">
        <v>6</v>
      </c>
      <c r="C8" s="5">
        <v>0.96914024975984625</v>
      </c>
      <c r="D8" s="6">
        <v>0.24159462055715658</v>
      </c>
      <c r="E8" s="7">
        <v>0.72754562920268973</v>
      </c>
      <c r="F8" s="5">
        <v>0.88658118114502438</v>
      </c>
      <c r="G8" s="6">
        <v>0.21341279874781771</v>
      </c>
      <c r="H8" s="7">
        <v>0.67316838239720667</v>
      </c>
      <c r="I8" s="5">
        <v>0.9</v>
      </c>
      <c r="J8" s="6">
        <v>0.20109655802619555</v>
      </c>
      <c r="K8" s="7">
        <v>0.69410000000000005</v>
      </c>
      <c r="L8" s="5">
        <v>0.78366083275415432</v>
      </c>
      <c r="M8" s="6">
        <v>0.21564415239780121</v>
      </c>
      <c r="N8" s="7">
        <v>0.56801668035635311</v>
      </c>
      <c r="Q8">
        <f>Q7/Q6</f>
        <v>1.3295328181523867</v>
      </c>
    </row>
    <row r="9" spans="1:17" ht="15.75" thickBot="1" x14ac:dyDescent="0.3">
      <c r="A9" s="110"/>
      <c r="B9" s="13" t="s">
        <v>7</v>
      </c>
      <c r="C9" s="14">
        <v>0.92006410898527502</v>
      </c>
      <c r="D9" s="15">
        <v>0.24961434438545527</v>
      </c>
      <c r="E9" s="16">
        <v>0.67044976459981964</v>
      </c>
      <c r="F9" s="14">
        <v>0.87945166617696224</v>
      </c>
      <c r="G9" s="15">
        <v>0.24679074762662237</v>
      </c>
      <c r="H9" s="16">
        <v>0.6326609185503399</v>
      </c>
      <c r="I9" s="14">
        <v>0.90163297432474165</v>
      </c>
      <c r="J9" s="15">
        <v>0.23372754535763035</v>
      </c>
      <c r="K9" s="16">
        <v>0.66790542896711136</v>
      </c>
      <c r="L9" s="14">
        <v>0.84999794897038317</v>
      </c>
      <c r="M9" s="15">
        <v>0.24664656657642137</v>
      </c>
      <c r="N9" s="16">
        <v>0.6033513823939618</v>
      </c>
    </row>
    <row r="10" spans="1:17" x14ac:dyDescent="0.25">
      <c r="A10" s="111" t="s">
        <v>8</v>
      </c>
      <c r="B10" s="4" t="s">
        <v>9</v>
      </c>
      <c r="C10" s="5">
        <v>0.87134273772204807</v>
      </c>
      <c r="D10" s="17">
        <v>0.68390804597701149</v>
      </c>
      <c r="E10" s="18">
        <v>0.18743469174503657</v>
      </c>
      <c r="F10" s="5">
        <v>0.92017568321249299</v>
      </c>
      <c r="G10" s="17">
        <v>0.69084634690462909</v>
      </c>
      <c r="H10" s="18">
        <v>0.22932933630786392</v>
      </c>
      <c r="I10" s="5">
        <v>0.8858970941082378</v>
      </c>
      <c r="J10" s="17">
        <v>0.71121034390829108</v>
      </c>
      <c r="K10" s="18">
        <v>0.17468675019994667</v>
      </c>
      <c r="L10" s="5">
        <v>0.89746223164590511</v>
      </c>
      <c r="M10" s="17">
        <v>0.70553935860058314</v>
      </c>
      <c r="N10" s="18">
        <v>0.19192287304532202</v>
      </c>
    </row>
    <row r="11" spans="1:17" x14ac:dyDescent="0.25">
      <c r="A11" s="112"/>
      <c r="B11" s="19" t="s">
        <v>10</v>
      </c>
      <c r="C11" s="9">
        <v>0.58409961685823752</v>
      </c>
      <c r="D11" s="10">
        <v>0.10938697318007663</v>
      </c>
      <c r="E11" s="11">
        <v>0.47471264367816091</v>
      </c>
      <c r="F11" s="9">
        <v>0.59028629856850712</v>
      </c>
      <c r="G11" s="10">
        <v>0.10848670756646217</v>
      </c>
      <c r="H11" s="11">
        <v>0.481799591002045</v>
      </c>
      <c r="I11" s="9">
        <v>0.66666666666666663</v>
      </c>
      <c r="J11" s="10">
        <v>0.12043010752688173</v>
      </c>
      <c r="K11" s="11">
        <v>0.54623655913978497</v>
      </c>
      <c r="L11" s="9">
        <v>0.77356656948493685</v>
      </c>
      <c r="M11" s="10">
        <v>0.13615160349854227</v>
      </c>
      <c r="N11" s="11">
        <v>0.63741496598639458</v>
      </c>
    </row>
    <row r="12" spans="1:17" ht="15.75" thickBot="1" x14ac:dyDescent="0.3">
      <c r="A12" s="113"/>
      <c r="B12" s="20" t="s">
        <v>7</v>
      </c>
      <c r="C12" s="1">
        <v>0.79831482563802847</v>
      </c>
      <c r="D12" s="2">
        <v>0.53784336645236708</v>
      </c>
      <c r="E12" s="3">
        <v>0.26047145918566139</v>
      </c>
      <c r="F12" s="1">
        <v>0.83630550067588649</v>
      </c>
      <c r="G12" s="2">
        <v>0.5427888114796714</v>
      </c>
      <c r="H12" s="3">
        <v>0.29351668919621504</v>
      </c>
      <c r="I12" s="1">
        <v>0.83016054475868584</v>
      </c>
      <c r="J12" s="2">
        <v>0.56101197872657682</v>
      </c>
      <c r="K12" s="3">
        <v>0.26914856603210896</v>
      </c>
      <c r="L12" s="1">
        <v>0.86596333448633689</v>
      </c>
      <c r="M12" s="2">
        <v>0.56077975984582695</v>
      </c>
      <c r="N12" s="3">
        <v>0.30518357464050994</v>
      </c>
    </row>
    <row r="13" spans="1:17" ht="15.75" thickBot="1" x14ac:dyDescent="0.3">
      <c r="A13" s="104" t="s">
        <v>11</v>
      </c>
      <c r="B13" s="105"/>
      <c r="C13" s="1">
        <v>0.78473504560461083</v>
      </c>
      <c r="D13" s="2">
        <v>0.19377762856023725</v>
      </c>
      <c r="E13" s="3">
        <v>0.59095741704437355</v>
      </c>
      <c r="F13" s="1">
        <v>0.79736494579404804</v>
      </c>
      <c r="G13" s="2">
        <v>0.30558029544547155</v>
      </c>
      <c r="H13" s="3">
        <v>0.49178465034857649</v>
      </c>
      <c r="I13" s="1">
        <v>0.88997578383889875</v>
      </c>
      <c r="J13" s="2">
        <v>0.3284794799898037</v>
      </c>
      <c r="K13" s="3">
        <v>0.5614963038490951</v>
      </c>
      <c r="L13" s="1">
        <v>0.97207944666539758</v>
      </c>
      <c r="M13" s="2">
        <v>0.28888254330858559</v>
      </c>
      <c r="N13" s="3">
        <v>0.68319690335681194</v>
      </c>
    </row>
    <row r="14" spans="1:17" ht="15.75" thickBot="1" x14ac:dyDescent="0.3">
      <c r="A14" s="104" t="s">
        <v>12</v>
      </c>
      <c r="B14" s="105"/>
      <c r="C14" s="1">
        <v>0.94499881206937519</v>
      </c>
      <c r="D14" s="2">
        <v>3.4433017683195871E-2</v>
      </c>
      <c r="E14" s="3">
        <v>0.91056579438617924</v>
      </c>
      <c r="F14" s="1">
        <v>0.96040159959159366</v>
      </c>
      <c r="G14" s="2">
        <v>0.11302646132902237</v>
      </c>
      <c r="H14" s="3">
        <v>0.84737513826257127</v>
      </c>
      <c r="I14" s="1">
        <v>0.99747203782849869</v>
      </c>
      <c r="J14" s="2">
        <v>4.5048649631717744E-2</v>
      </c>
      <c r="K14" s="3">
        <v>0.95242338819678096</v>
      </c>
      <c r="L14" s="1">
        <v>0.97028843699480982</v>
      </c>
      <c r="M14" s="2">
        <v>4.6320088488045606E-2</v>
      </c>
      <c r="N14" s="3">
        <v>0.92396834850676424</v>
      </c>
    </row>
    <row r="15" spans="1:17" x14ac:dyDescent="0.25">
      <c r="A15" s="108" t="s">
        <v>13</v>
      </c>
      <c r="B15" s="4" t="s">
        <v>14</v>
      </c>
      <c r="C15" s="21">
        <v>0.64274842637498708</v>
      </c>
      <c r="D15" s="6">
        <v>0.43584253431018471</v>
      </c>
      <c r="E15" s="7">
        <v>0.20690589206480239</v>
      </c>
      <c r="F15" s="21">
        <v>0.65566750629722925</v>
      </c>
      <c r="G15" s="6">
        <v>0.36808060453400504</v>
      </c>
      <c r="H15" s="7">
        <v>0.28758690176322416</v>
      </c>
      <c r="I15" s="21">
        <v>0.67092428240185498</v>
      </c>
      <c r="J15" s="6">
        <v>0.3780382985528104</v>
      </c>
      <c r="K15" s="7">
        <v>0.29288598384904452</v>
      </c>
      <c r="L15" s="21">
        <v>0.74156131149406757</v>
      </c>
      <c r="M15" s="6">
        <v>0.39813348255356279</v>
      </c>
      <c r="N15" s="7">
        <v>0.34342782894050478</v>
      </c>
    </row>
    <row r="16" spans="1:17" x14ac:dyDescent="0.25">
      <c r="A16" s="109"/>
      <c r="B16" s="8" t="s">
        <v>15</v>
      </c>
      <c r="C16" s="21">
        <v>0.83463343108504395</v>
      </c>
      <c r="D16" s="22">
        <v>0.60797653958944287</v>
      </c>
      <c r="E16" s="11">
        <v>0.22665689149560117</v>
      </c>
      <c r="F16" s="21">
        <v>0.87510086455331415</v>
      </c>
      <c r="G16" s="22">
        <v>0.61178674351585016</v>
      </c>
      <c r="H16" s="11">
        <v>0.26331412103746399</v>
      </c>
      <c r="I16" s="21">
        <v>0.77354936917877137</v>
      </c>
      <c r="J16" s="22">
        <v>0.5378105730281999</v>
      </c>
      <c r="K16" s="11">
        <v>0.23573879615057147</v>
      </c>
      <c r="L16" s="21">
        <v>0.85259895463977098</v>
      </c>
      <c r="M16" s="22">
        <v>0.5670159955874241</v>
      </c>
      <c r="N16" s="11">
        <v>0.28558295905234682</v>
      </c>
    </row>
    <row r="17" spans="1:14" ht="15.75" thickBot="1" x14ac:dyDescent="0.3">
      <c r="A17" s="110"/>
      <c r="B17" s="23" t="s">
        <v>7</v>
      </c>
      <c r="C17" s="1">
        <v>0.70136524886229257</v>
      </c>
      <c r="D17" s="2">
        <v>0.4884258429784642</v>
      </c>
      <c r="E17" s="3">
        <v>0.21293940588382843</v>
      </c>
      <c r="F17" s="1">
        <v>0.71251213139231051</v>
      </c>
      <c r="G17" s="2">
        <v>0.43121313923105636</v>
      </c>
      <c r="H17" s="3">
        <v>0.2812989921612542</v>
      </c>
      <c r="I17" s="1">
        <v>0.69957857580232685</v>
      </c>
      <c r="J17" s="2">
        <v>0.42264884918776791</v>
      </c>
      <c r="K17" s="3">
        <v>0.27692972661455895</v>
      </c>
      <c r="L17" s="1">
        <v>0.77101944115392651</v>
      </c>
      <c r="M17" s="2">
        <v>0.44293777437112397</v>
      </c>
      <c r="N17" s="3">
        <v>0.32808166678280259</v>
      </c>
    </row>
    <row r="18" spans="1:14" x14ac:dyDescent="0.25">
      <c r="A18" s="108" t="s">
        <v>16</v>
      </c>
      <c r="B18" s="4" t="s">
        <v>17</v>
      </c>
      <c r="C18" s="5">
        <v>0.88100694823383896</v>
      </c>
      <c r="D18" s="17">
        <v>0.64738622721815997</v>
      </c>
      <c r="E18" s="7">
        <v>0.23362072101567899</v>
      </c>
      <c r="F18" s="5">
        <v>0.93519672423001599</v>
      </c>
      <c r="G18" s="17">
        <v>0.6477657112337547</v>
      </c>
      <c r="H18" s="7">
        <v>0.28743101299626134</v>
      </c>
      <c r="I18" s="5">
        <v>0.93652282676672916</v>
      </c>
      <c r="J18" s="17">
        <v>0.64236576431698378</v>
      </c>
      <c r="K18" s="7">
        <v>0.29415706244974538</v>
      </c>
      <c r="L18" s="5">
        <v>0.97070997752986166</v>
      </c>
      <c r="M18" s="17">
        <v>0.68360468324989154</v>
      </c>
      <c r="N18" s="7">
        <v>0.28710529427997006</v>
      </c>
    </row>
    <row r="19" spans="1:14" x14ac:dyDescent="0.25">
      <c r="A19" s="109"/>
      <c r="B19" s="8" t="s">
        <v>18</v>
      </c>
      <c r="C19" s="9">
        <v>0.65981735159817356</v>
      </c>
      <c r="D19" s="6">
        <v>0.25505544683626874</v>
      </c>
      <c r="E19" s="11">
        <v>0.40476190476190477</v>
      </c>
      <c r="F19" s="9">
        <v>0.75008098477486229</v>
      </c>
      <c r="G19" s="6">
        <v>0.31114350502105603</v>
      </c>
      <c r="H19" s="11">
        <v>0.43893747975380626</v>
      </c>
      <c r="I19" s="9">
        <v>0.80309423347398035</v>
      </c>
      <c r="J19" s="6">
        <v>0.38016877637130803</v>
      </c>
      <c r="K19" s="11">
        <v>0.42292545710267232</v>
      </c>
      <c r="L19" s="9">
        <v>0.85618517581583609</v>
      </c>
      <c r="M19" s="6">
        <v>0.48709840627371614</v>
      </c>
      <c r="N19" s="11">
        <v>0.36908676954211989</v>
      </c>
    </row>
    <row r="20" spans="1:14" x14ac:dyDescent="0.25">
      <c r="A20" s="109"/>
      <c r="B20" s="24" t="s">
        <v>19</v>
      </c>
      <c r="C20" s="25">
        <v>0.84066506052764645</v>
      </c>
      <c r="D20" s="26">
        <v>0.57583058207667825</v>
      </c>
      <c r="E20" s="27">
        <v>0.26483447845096814</v>
      </c>
      <c r="F20" s="25">
        <v>0.89529362474687524</v>
      </c>
      <c r="G20" s="26">
        <v>0.5752042455135814</v>
      </c>
      <c r="H20" s="27">
        <v>0.32008937923329378</v>
      </c>
      <c r="I20" s="25">
        <v>0.90435991320857068</v>
      </c>
      <c r="J20" s="26">
        <v>0.57916327637645781</v>
      </c>
      <c r="K20" s="27">
        <v>0.32519663683211281</v>
      </c>
      <c r="L20" s="25">
        <v>0.94349773089291622</v>
      </c>
      <c r="M20" s="26">
        <v>0.63691281219006401</v>
      </c>
      <c r="N20" s="27">
        <v>0.30658491870285215</v>
      </c>
    </row>
    <row r="21" spans="1:14" x14ac:dyDescent="0.25">
      <c r="A21" s="109"/>
      <c r="B21" s="8" t="s">
        <v>20</v>
      </c>
      <c r="C21" s="28">
        <v>0.88803297188557972</v>
      </c>
      <c r="D21" s="6">
        <v>0.61321819341543593</v>
      </c>
      <c r="E21" s="11">
        <v>0.27481477847014374</v>
      </c>
      <c r="F21" s="28">
        <v>0.92192893940198628</v>
      </c>
      <c r="G21" s="6">
        <v>0.60380264485633861</v>
      </c>
      <c r="H21" s="11">
        <v>0.31812629454564767</v>
      </c>
      <c r="I21" s="28">
        <v>0.89735114972378305</v>
      </c>
      <c r="J21" s="6">
        <v>0.57401199301194583</v>
      </c>
      <c r="K21" s="11">
        <v>0.32333915671183722</v>
      </c>
      <c r="L21" s="28">
        <v>0.8994765368045583</v>
      </c>
      <c r="M21" s="6">
        <v>0.5881317459582156</v>
      </c>
      <c r="N21" s="11">
        <v>0.3113447908463427</v>
      </c>
    </row>
    <row r="22" spans="1:14" ht="15.75" thickBot="1" x14ac:dyDescent="0.3">
      <c r="A22" s="110"/>
      <c r="B22" s="29" t="s">
        <v>7</v>
      </c>
      <c r="C22" s="14">
        <v>0.85854227621199219</v>
      </c>
      <c r="D22" s="15">
        <v>0.58994111329210031</v>
      </c>
      <c r="E22" s="3">
        <v>0.26860116291989183</v>
      </c>
      <c r="F22" s="14">
        <v>0.90585831349666113</v>
      </c>
      <c r="G22" s="15">
        <v>0.58654757641507449</v>
      </c>
      <c r="H22" s="3">
        <v>0.31931073708158664</v>
      </c>
      <c r="I22" s="14">
        <v>0.90143068574247653</v>
      </c>
      <c r="J22" s="15">
        <v>0.57701036013813523</v>
      </c>
      <c r="K22" s="3">
        <v>0.32442032560434136</v>
      </c>
      <c r="L22" s="14">
        <v>0.92617572001458259</v>
      </c>
      <c r="M22" s="15">
        <v>0.61771782719650015</v>
      </c>
      <c r="N22" s="3">
        <v>0.30845789281808239</v>
      </c>
    </row>
    <row r="23" spans="1:14" x14ac:dyDescent="0.25">
      <c r="A23" s="116" t="s">
        <v>21</v>
      </c>
      <c r="B23" s="30" t="s">
        <v>22</v>
      </c>
      <c r="C23" s="21">
        <v>0.81709152950622244</v>
      </c>
      <c r="D23" s="17">
        <v>0.56426468620366654</v>
      </c>
      <c r="E23" s="7">
        <v>0.25282684330255589</v>
      </c>
      <c r="F23" s="21">
        <v>0.78487171464330407</v>
      </c>
      <c r="G23" s="17">
        <v>0.53818836045056317</v>
      </c>
      <c r="H23" s="7">
        <v>0.24668335419274093</v>
      </c>
      <c r="I23" s="21">
        <v>0.85934650455927053</v>
      </c>
      <c r="J23" s="17">
        <v>0.58124620060790277</v>
      </c>
      <c r="K23" s="7">
        <v>0.27810030395136776</v>
      </c>
      <c r="L23" s="21">
        <v>0.86946808510638296</v>
      </c>
      <c r="M23" s="17">
        <v>0.58726443768996961</v>
      </c>
      <c r="N23" s="7">
        <v>0.28220364741641335</v>
      </c>
    </row>
    <row r="24" spans="1:14" x14ac:dyDescent="0.25">
      <c r="A24" s="117"/>
      <c r="B24" s="8" t="s">
        <v>23</v>
      </c>
      <c r="C24" s="21">
        <v>0.69121632392794519</v>
      </c>
      <c r="D24" s="10">
        <v>6.4881237047664589E-2</v>
      </c>
      <c r="E24" s="11">
        <v>0.62633508688028061</v>
      </c>
      <c r="F24" s="21">
        <v>0.76379573170731707</v>
      </c>
      <c r="G24" s="10">
        <v>0.1253810975609756</v>
      </c>
      <c r="H24" s="11">
        <v>0.63841463414634148</v>
      </c>
      <c r="I24" s="21">
        <v>0.62096652022420851</v>
      </c>
      <c r="J24" s="10">
        <v>2.3935767307983639E-2</v>
      </c>
      <c r="K24" s="11">
        <v>0.59703075291622476</v>
      </c>
      <c r="L24" s="21">
        <v>0.68883502499621274</v>
      </c>
      <c r="M24" s="10">
        <v>2.4920466595970307E-2</v>
      </c>
      <c r="N24" s="11">
        <v>0.66391455840024238</v>
      </c>
    </row>
    <row r="25" spans="1:14" ht="15.75" thickBot="1" x14ac:dyDescent="0.3">
      <c r="A25" s="118"/>
      <c r="B25" s="29" t="s">
        <v>7</v>
      </c>
      <c r="C25" s="1">
        <v>0.79525784598368587</v>
      </c>
      <c r="D25" s="2">
        <v>0.47764413106594772</v>
      </c>
      <c r="E25" s="3">
        <v>0.31761371491773815</v>
      </c>
      <c r="F25" s="1">
        <v>0.78128245067497404</v>
      </c>
      <c r="G25" s="2">
        <v>0.46788681204569055</v>
      </c>
      <c r="H25" s="3">
        <v>0.31339563862928349</v>
      </c>
      <c r="I25" s="1">
        <v>0.81951089845826686</v>
      </c>
      <c r="J25" s="2">
        <v>0.48811422495633022</v>
      </c>
      <c r="K25" s="3">
        <v>0.33139667350193663</v>
      </c>
      <c r="L25" s="1">
        <v>0.83928254980886563</v>
      </c>
      <c r="M25" s="2">
        <v>0.49329130908078278</v>
      </c>
      <c r="N25" s="3">
        <v>0.34599124072808285</v>
      </c>
    </row>
    <row r="26" spans="1:14" ht="15.75" thickBot="1" x14ac:dyDescent="0.3">
      <c r="A26" s="119" t="s">
        <v>24</v>
      </c>
      <c r="B26" s="120"/>
      <c r="C26" s="1">
        <v>0.80907142857142855</v>
      </c>
      <c r="D26" s="2">
        <v>0.53640476190476194</v>
      </c>
      <c r="E26" s="3">
        <v>0.27266666666666667</v>
      </c>
      <c r="F26" s="1">
        <v>0.84942939481268009</v>
      </c>
      <c r="G26" s="2">
        <v>0.55543515850144087</v>
      </c>
      <c r="H26" s="3">
        <v>0.29399423631123917</v>
      </c>
      <c r="I26" s="1">
        <v>0.86228571428571432</v>
      </c>
      <c r="J26" s="2">
        <v>0.56557714285714289</v>
      </c>
      <c r="K26" s="3">
        <v>0.29670857142857143</v>
      </c>
      <c r="L26" s="1">
        <v>0.90857142857142859</v>
      </c>
      <c r="M26" s="2">
        <v>0.5825850340136054</v>
      </c>
      <c r="N26" s="3">
        <v>0.32598639455782313</v>
      </c>
    </row>
    <row r="27" spans="1:14" ht="15.75" thickBot="1" x14ac:dyDescent="0.3">
      <c r="A27" s="119" t="s">
        <v>25</v>
      </c>
      <c r="B27" s="120"/>
      <c r="C27" s="1">
        <v>0.53257671290458175</v>
      </c>
      <c r="D27" s="2">
        <v>0.11487419684140995</v>
      </c>
      <c r="E27" s="3">
        <v>0.41770251606317182</v>
      </c>
      <c r="F27" s="1">
        <v>0.55216016859852479</v>
      </c>
      <c r="G27" s="2">
        <v>7.2527472527472533E-2</v>
      </c>
      <c r="H27" s="3">
        <v>0.47963269607105224</v>
      </c>
      <c r="I27" s="1">
        <v>0.54857744994731295</v>
      </c>
      <c r="J27" s="2">
        <v>2.1586632545536655E-2</v>
      </c>
      <c r="K27" s="3">
        <v>0.52699081740177633</v>
      </c>
      <c r="L27" s="1">
        <v>0.55797079632696067</v>
      </c>
      <c r="M27" s="2">
        <v>5.720307090170104E-3</v>
      </c>
      <c r="N27" s="3">
        <v>0.55225048923679065</v>
      </c>
    </row>
    <row r="28" spans="1:14" ht="28.5" customHeight="1" thickBot="1" x14ac:dyDescent="0.3">
      <c r="A28" s="114" t="s">
        <v>26</v>
      </c>
      <c r="B28" s="115"/>
      <c r="C28" s="31">
        <v>0.80531638303619668</v>
      </c>
      <c r="D28" s="32">
        <v>0.3571515397082658</v>
      </c>
      <c r="E28" s="33">
        <v>0.44816484332793083</v>
      </c>
      <c r="F28" s="31">
        <v>0.80465117045774859</v>
      </c>
      <c r="G28" s="32">
        <v>0.36259216705706654</v>
      </c>
      <c r="H28" s="33">
        <v>0.4420590034006821</v>
      </c>
      <c r="I28" s="31">
        <v>0.82583504249656947</v>
      </c>
      <c r="J28" s="32">
        <v>0.35992775012115069</v>
      </c>
      <c r="K28" s="33">
        <v>0.46590729237541872</v>
      </c>
      <c r="L28" s="31">
        <v>0.85051366455372024</v>
      </c>
      <c r="M28" s="32">
        <v>0.36868848340907534</v>
      </c>
      <c r="N28" s="33">
        <v>0.48182518114464495</v>
      </c>
    </row>
    <row r="29" spans="1:14" x14ac:dyDescent="0.25">
      <c r="A29" s="130" t="s">
        <v>61</v>
      </c>
    </row>
    <row r="30" spans="1:14" x14ac:dyDescent="0.25">
      <c r="A30" s="132" t="s">
        <v>62</v>
      </c>
      <c r="B30" s="131"/>
    </row>
  </sheetData>
  <mergeCells count="25">
    <mergeCell ref="A6:A9"/>
    <mergeCell ref="A10:A12"/>
    <mergeCell ref="A28:B28"/>
    <mergeCell ref="A14:B14"/>
    <mergeCell ref="A15:A17"/>
    <mergeCell ref="A18:A22"/>
    <mergeCell ref="A23:A25"/>
    <mergeCell ref="A26:B26"/>
    <mergeCell ref="A27:B27"/>
    <mergeCell ref="A13:B13"/>
    <mergeCell ref="C2:E2"/>
    <mergeCell ref="F2:H2"/>
    <mergeCell ref="I2:K2"/>
    <mergeCell ref="L2:N2"/>
    <mergeCell ref="C3:C4"/>
    <mergeCell ref="D3:E3"/>
    <mergeCell ref="F3:F4"/>
    <mergeCell ref="G3:H3"/>
    <mergeCell ref="I3:I4"/>
    <mergeCell ref="J3:K3"/>
    <mergeCell ref="A2:A4"/>
    <mergeCell ref="B2:B4"/>
    <mergeCell ref="L3:L4"/>
    <mergeCell ref="M3:N3"/>
    <mergeCell ref="A5:B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2" sqref="A2:E2"/>
    </sheetView>
  </sheetViews>
  <sheetFormatPr defaultRowHeight="15" x14ac:dyDescent="0.25"/>
  <cols>
    <col min="1" max="1" width="38" customWidth="1"/>
  </cols>
  <sheetData>
    <row r="1" spans="1:5" ht="15.75" thickBot="1" x14ac:dyDescent="0.3">
      <c r="A1" s="133" t="s">
        <v>64</v>
      </c>
    </row>
    <row r="2" spans="1:5" ht="15.75" thickBot="1" x14ac:dyDescent="0.3">
      <c r="A2" s="168" t="s">
        <v>37</v>
      </c>
      <c r="B2" s="156">
        <v>2012</v>
      </c>
      <c r="C2" s="156">
        <v>2013</v>
      </c>
      <c r="D2" s="156">
        <v>2014</v>
      </c>
      <c r="E2" s="156">
        <v>2015</v>
      </c>
    </row>
    <row r="3" spans="1:5" ht="26.25" thickBot="1" x14ac:dyDescent="0.3">
      <c r="A3" s="134" t="s">
        <v>65</v>
      </c>
      <c r="B3" s="135">
        <v>267870</v>
      </c>
      <c r="C3" s="135">
        <v>305222</v>
      </c>
      <c r="D3" s="135">
        <v>340396</v>
      </c>
      <c r="E3" s="135">
        <v>369821</v>
      </c>
    </row>
    <row r="4" spans="1:5" ht="15.75" thickBot="1" x14ac:dyDescent="0.3">
      <c r="A4" s="134" t="s">
        <v>66</v>
      </c>
      <c r="B4" s="136" t="s">
        <v>67</v>
      </c>
      <c r="C4" s="136" t="s">
        <v>68</v>
      </c>
      <c r="D4" s="136" t="s">
        <v>69</v>
      </c>
      <c r="E4" s="136" t="s">
        <v>70</v>
      </c>
    </row>
    <row r="5" spans="1:5" ht="15.75" thickBot="1" x14ac:dyDescent="0.3">
      <c r="A5" s="134" t="s">
        <v>71</v>
      </c>
      <c r="B5" s="136" t="s">
        <v>72</v>
      </c>
      <c r="C5" s="136" t="s">
        <v>73</v>
      </c>
      <c r="D5" s="136" t="s">
        <v>74</v>
      </c>
      <c r="E5" s="136" t="s">
        <v>75</v>
      </c>
    </row>
    <row r="6" spans="1:5" x14ac:dyDescent="0.25">
      <c r="A6" s="137" t="s">
        <v>76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:G2"/>
    </sheetView>
  </sheetViews>
  <sheetFormatPr defaultRowHeight="15" x14ac:dyDescent="0.25"/>
  <cols>
    <col min="1" max="1" width="6.7109375" bestFit="1" customWidth="1"/>
    <col min="2" max="2" width="24.28515625" customWidth="1"/>
    <col min="3" max="3" width="12.140625" customWidth="1"/>
    <col min="4" max="4" width="12" customWidth="1"/>
    <col min="5" max="5" width="12.85546875" bestFit="1" customWidth="1"/>
    <col min="6" max="6" width="12.28515625" bestFit="1" customWidth="1"/>
    <col min="7" max="7" width="17.140625" customWidth="1"/>
  </cols>
  <sheetData>
    <row r="1" spans="1:7" ht="48.75" customHeight="1" thickBot="1" x14ac:dyDescent="0.3">
      <c r="A1" s="138" t="s">
        <v>77</v>
      </c>
      <c r="B1" s="138"/>
      <c r="C1" s="138"/>
      <c r="D1" s="138"/>
      <c r="E1" s="138"/>
      <c r="F1" s="138"/>
      <c r="G1" s="138"/>
    </row>
    <row r="2" spans="1:7" ht="39" thickBot="1" x14ac:dyDescent="0.3">
      <c r="A2" s="162" t="s">
        <v>36</v>
      </c>
      <c r="B2" s="163" t="s">
        <v>37</v>
      </c>
      <c r="C2" s="164" t="s">
        <v>38</v>
      </c>
      <c r="D2" s="165" t="s">
        <v>39</v>
      </c>
      <c r="E2" s="166" t="s">
        <v>40</v>
      </c>
      <c r="F2" s="167" t="s">
        <v>41</v>
      </c>
      <c r="G2" s="166" t="s">
        <v>42</v>
      </c>
    </row>
    <row r="3" spans="1:7" ht="15.75" thickTop="1" x14ac:dyDescent="0.25">
      <c r="A3" s="121">
        <v>2012</v>
      </c>
      <c r="B3" s="62" t="s">
        <v>43</v>
      </c>
      <c r="C3" s="81">
        <v>267966755</v>
      </c>
      <c r="D3" s="126">
        <v>0.42</v>
      </c>
      <c r="E3" s="63">
        <v>112546037.09999999</v>
      </c>
      <c r="F3" s="63">
        <v>142182000</v>
      </c>
      <c r="G3" s="63">
        <v>29635962.900000006</v>
      </c>
    </row>
    <row r="4" spans="1:7" x14ac:dyDescent="0.25">
      <c r="A4" s="121"/>
      <c r="B4" s="64" t="s">
        <v>44</v>
      </c>
      <c r="C4" s="75">
        <v>88664856</v>
      </c>
      <c r="D4" s="126"/>
      <c r="E4" s="65">
        <v>37239239.519999996</v>
      </c>
      <c r="F4" s="76">
        <v>48341880</v>
      </c>
      <c r="G4" s="65">
        <v>11102640.480000004</v>
      </c>
    </row>
    <row r="5" spans="1:7" ht="15.75" thickBot="1" x14ac:dyDescent="0.3">
      <c r="A5" s="122"/>
      <c r="B5" s="66" t="s">
        <v>45</v>
      </c>
      <c r="C5" s="78">
        <v>49617389.810000002</v>
      </c>
      <c r="D5" s="127"/>
      <c r="E5" s="67">
        <v>20839303.720199998</v>
      </c>
      <c r="F5" s="85">
        <v>20839303.719999999</v>
      </c>
      <c r="G5" s="68">
        <v>-1.9999966025352478E-4</v>
      </c>
    </row>
    <row r="6" spans="1:7" x14ac:dyDescent="0.25">
      <c r="A6" s="121">
        <v>2013</v>
      </c>
      <c r="B6" s="77" t="s">
        <v>43</v>
      </c>
      <c r="C6" s="70">
        <v>265149601</v>
      </c>
      <c r="D6" s="128">
        <v>0.43</v>
      </c>
      <c r="E6" s="63">
        <v>114014328.42999999</v>
      </c>
      <c r="F6" s="70">
        <v>127908000</v>
      </c>
      <c r="G6" s="63">
        <v>13893671.570000008</v>
      </c>
    </row>
    <row r="7" spans="1:7" x14ac:dyDescent="0.25">
      <c r="A7" s="121"/>
      <c r="B7" s="71" t="s">
        <v>44</v>
      </c>
      <c r="C7" s="65">
        <v>88895755</v>
      </c>
      <c r="D7" s="128"/>
      <c r="E7" s="65">
        <v>38225174.649999999</v>
      </c>
      <c r="F7" s="65">
        <v>43488720</v>
      </c>
      <c r="G7" s="65">
        <v>5263545.3500000015</v>
      </c>
    </row>
    <row r="8" spans="1:7" ht="15.75" thickBot="1" x14ac:dyDescent="0.3">
      <c r="A8" s="122"/>
      <c r="B8" s="72" t="s">
        <v>45</v>
      </c>
      <c r="C8" s="82">
        <v>49624107.510000005</v>
      </c>
      <c r="D8" s="129"/>
      <c r="E8" s="86">
        <v>21338366.229300003</v>
      </c>
      <c r="F8" s="67">
        <v>21338366.23</v>
      </c>
      <c r="G8" s="68">
        <v>6.999969482421875E-4</v>
      </c>
    </row>
    <row r="9" spans="1:7" x14ac:dyDescent="0.25">
      <c r="A9" s="121">
        <v>2014</v>
      </c>
      <c r="B9" s="69" t="s">
        <v>43</v>
      </c>
      <c r="C9" s="79">
        <v>277566722</v>
      </c>
      <c r="D9" s="123">
        <v>0.4955</v>
      </c>
      <c r="E9" s="70">
        <v>137534310.75099999</v>
      </c>
      <c r="F9" s="70">
        <v>124801287</v>
      </c>
      <c r="G9" s="63">
        <v>-12733023.750999987</v>
      </c>
    </row>
    <row r="10" spans="1:7" x14ac:dyDescent="0.25">
      <c r="A10" s="121"/>
      <c r="B10" s="71" t="s">
        <v>44</v>
      </c>
      <c r="C10" s="65">
        <v>93473634</v>
      </c>
      <c r="D10" s="124"/>
      <c r="E10" s="65">
        <v>46316185.647</v>
      </c>
      <c r="F10" s="65">
        <v>42432438</v>
      </c>
      <c r="G10" s="65">
        <v>-3883830</v>
      </c>
    </row>
    <row r="11" spans="1:7" ht="15.75" thickBot="1" x14ac:dyDescent="0.3">
      <c r="A11" s="122"/>
      <c r="B11" s="72" t="s">
        <v>45</v>
      </c>
      <c r="C11" s="73">
        <v>50087398.670000002</v>
      </c>
      <c r="D11" s="125"/>
      <c r="E11" s="67">
        <v>25111447.516600002</v>
      </c>
      <c r="F11" s="83">
        <v>41728301.469999999</v>
      </c>
      <c r="G11" s="68">
        <v>16616853.953399997</v>
      </c>
    </row>
    <row r="12" spans="1:7" x14ac:dyDescent="0.25">
      <c r="A12" s="121">
        <v>2015</v>
      </c>
      <c r="B12" s="69" t="s">
        <v>43</v>
      </c>
      <c r="C12" s="74">
        <v>285954895</v>
      </c>
      <c r="D12" s="123">
        <v>0.50519999999999998</v>
      </c>
      <c r="E12" s="70">
        <v>144464412.954</v>
      </c>
      <c r="F12" s="70">
        <v>130092713</v>
      </c>
      <c r="G12" s="63">
        <v>-14371699.953999996</v>
      </c>
    </row>
    <row r="13" spans="1:7" x14ac:dyDescent="0.25">
      <c r="A13" s="121"/>
      <c r="B13" s="71" t="s">
        <v>44</v>
      </c>
      <c r="C13" s="80">
        <v>95469161</v>
      </c>
      <c r="D13" s="124"/>
      <c r="E13" s="65">
        <v>48231020.137199998</v>
      </c>
      <c r="F13" s="65">
        <v>48231020.130000003</v>
      </c>
      <c r="G13" s="65">
        <v>-7.199995219707489E-3</v>
      </c>
    </row>
    <row r="14" spans="1:7" ht="15.75" thickBot="1" x14ac:dyDescent="0.3">
      <c r="A14" s="122"/>
      <c r="B14" s="72" t="s">
        <v>45</v>
      </c>
      <c r="C14" s="73">
        <v>53642472.780000001</v>
      </c>
      <c r="D14" s="125"/>
      <c r="E14" s="67">
        <v>27182596.252687998</v>
      </c>
      <c r="F14" s="84">
        <v>41554296.200000003</v>
      </c>
      <c r="G14" s="68">
        <v>14371699.947312005</v>
      </c>
    </row>
    <row r="15" spans="1:7" ht="26.25" customHeight="1" x14ac:dyDescent="0.25">
      <c r="A15" s="142" t="s">
        <v>78</v>
      </c>
      <c r="B15" s="139" t="s">
        <v>79</v>
      </c>
      <c r="C15" s="139"/>
      <c r="D15" s="139"/>
      <c r="E15" s="139"/>
      <c r="F15" s="139"/>
      <c r="G15" s="139"/>
    </row>
    <row r="16" spans="1:7" x14ac:dyDescent="0.25">
      <c r="A16" s="142" t="s">
        <v>80</v>
      </c>
      <c r="B16" s="140" t="s">
        <v>81</v>
      </c>
      <c r="C16" s="140"/>
      <c r="D16" s="140"/>
      <c r="E16" s="140"/>
      <c r="F16" s="140"/>
      <c r="G16" s="140"/>
    </row>
    <row r="17" spans="2:7" x14ac:dyDescent="0.25">
      <c r="B17" s="140" t="s">
        <v>82</v>
      </c>
      <c r="C17" s="140"/>
      <c r="D17" s="140"/>
      <c r="E17" s="140"/>
      <c r="F17" s="140"/>
      <c r="G17" s="140"/>
    </row>
    <row r="18" spans="2:7" ht="40.5" customHeight="1" x14ac:dyDescent="0.25">
      <c r="B18" s="141" t="s">
        <v>83</v>
      </c>
      <c r="C18" s="141"/>
      <c r="D18" s="141"/>
      <c r="E18" s="141"/>
      <c r="F18" s="141"/>
      <c r="G18" s="141"/>
    </row>
  </sheetData>
  <mergeCells count="13">
    <mergeCell ref="A1:G1"/>
    <mergeCell ref="B15:G15"/>
    <mergeCell ref="B16:G16"/>
    <mergeCell ref="B17:G17"/>
    <mergeCell ref="B18:G18"/>
    <mergeCell ref="A12:A14"/>
    <mergeCell ref="D12:D14"/>
    <mergeCell ref="A3:A5"/>
    <mergeCell ref="D3:D5"/>
    <mergeCell ref="A6:A8"/>
    <mergeCell ref="D6:D8"/>
    <mergeCell ref="A9:A11"/>
    <mergeCell ref="D9:D1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:D2"/>
    </sheetView>
  </sheetViews>
  <sheetFormatPr defaultRowHeight="15" x14ac:dyDescent="0.25"/>
  <cols>
    <col min="1" max="1" width="9.42578125" bestFit="1" customWidth="1"/>
    <col min="2" max="2" width="14.7109375" bestFit="1" customWidth="1"/>
    <col min="3" max="3" width="49.7109375" customWidth="1"/>
    <col min="4" max="5" width="10.5703125" bestFit="1" customWidth="1"/>
  </cols>
  <sheetData>
    <row r="1" spans="1:4" ht="15.75" thickBot="1" x14ac:dyDescent="0.3">
      <c r="A1" s="133" t="s">
        <v>84</v>
      </c>
    </row>
    <row r="2" spans="1:4" ht="30.75" thickBot="1" x14ac:dyDescent="0.3">
      <c r="A2" s="159" t="s">
        <v>46</v>
      </c>
      <c r="B2" s="160" t="s">
        <v>57</v>
      </c>
      <c r="C2" s="161" t="s">
        <v>58</v>
      </c>
      <c r="D2" s="161" t="s">
        <v>47</v>
      </c>
    </row>
    <row r="3" spans="1:4" ht="30.75" thickTop="1" x14ac:dyDescent="0.25">
      <c r="A3" s="87" t="s">
        <v>48</v>
      </c>
      <c r="B3" s="98">
        <v>42381</v>
      </c>
      <c r="C3" s="88" t="s">
        <v>49</v>
      </c>
      <c r="D3" s="89">
        <v>361845</v>
      </c>
    </row>
    <row r="4" spans="1:4" x14ac:dyDescent="0.25">
      <c r="A4" s="90" t="s">
        <v>50</v>
      </c>
      <c r="B4" s="99">
        <v>42387</v>
      </c>
      <c r="C4" s="64" t="s">
        <v>51</v>
      </c>
      <c r="D4" s="91">
        <v>5716465</v>
      </c>
    </row>
    <row r="5" spans="1:4" x14ac:dyDescent="0.25">
      <c r="A5" s="87" t="s">
        <v>52</v>
      </c>
      <c r="B5" s="98">
        <v>42388</v>
      </c>
      <c r="C5" s="92" t="s">
        <v>53</v>
      </c>
      <c r="D5" s="93">
        <v>4936894</v>
      </c>
    </row>
    <row r="6" spans="1:4" ht="15.75" thickBot="1" x14ac:dyDescent="0.3">
      <c r="A6" s="94" t="s">
        <v>54</v>
      </c>
      <c r="B6" s="100">
        <v>42388</v>
      </c>
      <c r="C6" s="95" t="s">
        <v>55</v>
      </c>
      <c r="D6" s="96">
        <v>2051000</v>
      </c>
    </row>
    <row r="7" spans="1:4" ht="15.75" thickBot="1" x14ac:dyDescent="0.3">
      <c r="A7" s="101" t="s">
        <v>56</v>
      </c>
      <c r="B7" s="102"/>
      <c r="C7" s="102"/>
      <c r="D7" s="97">
        <f>SUM(D3:D6)</f>
        <v>13066204</v>
      </c>
    </row>
    <row r="8" spans="1:4" x14ac:dyDescent="0.25">
      <c r="A8" s="144" t="s">
        <v>85</v>
      </c>
      <c r="B8" s="144"/>
      <c r="C8" s="144"/>
      <c r="D8" s="144"/>
    </row>
    <row r="9" spans="1:4" x14ac:dyDescent="0.25">
      <c r="A9" s="143" t="s">
        <v>86</v>
      </c>
      <c r="B9" s="143"/>
      <c r="C9" s="143"/>
      <c r="D9" s="143"/>
    </row>
  </sheetData>
  <mergeCells count="2">
    <mergeCell ref="A8:D8"/>
    <mergeCell ref="A9:D9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2" sqref="A2:E2"/>
    </sheetView>
  </sheetViews>
  <sheetFormatPr defaultRowHeight="15" x14ac:dyDescent="0.25"/>
  <cols>
    <col min="1" max="1" width="53.42578125" bestFit="1" customWidth="1"/>
    <col min="2" max="5" width="8.85546875" bestFit="1" customWidth="1"/>
  </cols>
  <sheetData>
    <row r="1" spans="1:5" ht="15.75" thickBot="1" x14ac:dyDescent="0.3">
      <c r="A1" s="133" t="s">
        <v>87</v>
      </c>
    </row>
    <row r="2" spans="1:5" ht="15.75" thickBot="1" x14ac:dyDescent="0.3">
      <c r="A2" s="157"/>
      <c r="B2" s="158">
        <v>2012</v>
      </c>
      <c r="C2" s="158">
        <v>2013</v>
      </c>
      <c r="D2" s="158">
        <v>2014</v>
      </c>
      <c r="E2" s="158">
        <v>2015</v>
      </c>
    </row>
    <row r="3" spans="1:5" ht="15.75" thickBot="1" x14ac:dyDescent="0.3">
      <c r="A3" s="103" t="s">
        <v>88</v>
      </c>
      <c r="B3" s="145">
        <v>41333</v>
      </c>
      <c r="C3" s="145">
        <v>41683</v>
      </c>
      <c r="D3" s="145">
        <v>42055</v>
      </c>
      <c r="E3" s="145">
        <v>42419</v>
      </c>
    </row>
    <row r="4" spans="1:5" ht="15.75" thickBot="1" x14ac:dyDescent="0.3">
      <c r="A4" s="103" t="s">
        <v>89</v>
      </c>
      <c r="B4" s="146">
        <v>41369</v>
      </c>
      <c r="C4" s="147">
        <v>41759</v>
      </c>
      <c r="D4" s="145">
        <v>42088</v>
      </c>
      <c r="E4" s="148" t="s">
        <v>90</v>
      </c>
    </row>
    <row r="5" spans="1:5" ht="64.5" thickBot="1" x14ac:dyDescent="0.3">
      <c r="A5" s="134" t="s">
        <v>91</v>
      </c>
      <c r="B5" s="149" t="s">
        <v>92</v>
      </c>
      <c r="C5" s="145">
        <v>41773</v>
      </c>
      <c r="D5" s="145">
        <v>42088</v>
      </c>
      <c r="E5" s="148" t="s">
        <v>90</v>
      </c>
    </row>
    <row r="6" spans="1:5" ht="15.75" thickBot="1" x14ac:dyDescent="0.3">
      <c r="A6" s="103" t="s">
        <v>93</v>
      </c>
      <c r="B6" s="150">
        <v>41436</v>
      </c>
      <c r="C6" s="145">
        <v>41795</v>
      </c>
      <c r="D6" s="145">
        <v>42121</v>
      </c>
      <c r="E6" s="148" t="s">
        <v>90</v>
      </c>
    </row>
    <row r="7" spans="1:5" ht="15.75" thickBot="1" x14ac:dyDescent="0.3">
      <c r="A7" s="103" t="s">
        <v>94</v>
      </c>
      <c r="B7" s="145">
        <v>41443</v>
      </c>
      <c r="C7" s="145">
        <v>41801</v>
      </c>
      <c r="D7" s="145">
        <v>42129</v>
      </c>
      <c r="E7" s="148" t="s">
        <v>90</v>
      </c>
    </row>
    <row r="8" spans="1:5" x14ac:dyDescent="0.25">
      <c r="A8" s="152" t="s">
        <v>95</v>
      </c>
      <c r="B8" s="152"/>
      <c r="C8" s="152"/>
      <c r="D8" s="152"/>
      <c r="E8" s="152"/>
    </row>
    <row r="9" spans="1:5" ht="27" customHeight="1" x14ac:dyDescent="0.25">
      <c r="A9" s="151" t="s">
        <v>96</v>
      </c>
      <c r="B9" s="151"/>
      <c r="C9" s="151"/>
      <c r="D9" s="151"/>
      <c r="E9" s="151"/>
    </row>
    <row r="10" spans="1:5" x14ac:dyDescent="0.25">
      <c r="A10" s="151" t="s">
        <v>97</v>
      </c>
      <c r="B10" s="151"/>
      <c r="C10" s="151"/>
      <c r="D10" s="151"/>
      <c r="E10" s="151"/>
    </row>
  </sheetData>
  <mergeCells count="3">
    <mergeCell ref="A8:E8"/>
    <mergeCell ref="A9:E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B2"/>
    </sheetView>
  </sheetViews>
  <sheetFormatPr defaultRowHeight="15" x14ac:dyDescent="0.25"/>
  <cols>
    <col min="1" max="1" width="20.140625" customWidth="1"/>
    <col min="2" max="2" width="13.5703125" customWidth="1"/>
  </cols>
  <sheetData>
    <row r="1" spans="1:2" ht="15.75" thickBot="1" x14ac:dyDescent="0.3">
      <c r="A1" s="133" t="s">
        <v>98</v>
      </c>
    </row>
    <row r="2" spans="1:2" ht="15.75" thickBot="1" x14ac:dyDescent="0.3">
      <c r="A2" s="155" t="s">
        <v>99</v>
      </c>
      <c r="B2" s="156" t="s">
        <v>100</v>
      </c>
    </row>
    <row r="3" spans="1:2" ht="15.75" thickBot="1" x14ac:dyDescent="0.3">
      <c r="A3" s="134" t="s">
        <v>101</v>
      </c>
      <c r="B3" s="136" t="s">
        <v>102</v>
      </c>
    </row>
    <row r="4" spans="1:2" ht="15.75" thickBot="1" x14ac:dyDescent="0.3">
      <c r="A4" s="134" t="s">
        <v>103</v>
      </c>
      <c r="B4" s="136" t="s">
        <v>104</v>
      </c>
    </row>
    <row r="5" spans="1:2" ht="15.75" thickBot="1" x14ac:dyDescent="0.3">
      <c r="A5" s="134" t="s">
        <v>105</v>
      </c>
      <c r="B5" s="136" t="s">
        <v>106</v>
      </c>
    </row>
    <row r="6" spans="1:2" ht="15.75" thickBot="1" x14ac:dyDescent="0.3">
      <c r="A6" s="134" t="s">
        <v>107</v>
      </c>
      <c r="B6" s="136" t="s">
        <v>108</v>
      </c>
    </row>
    <row r="7" spans="1:2" ht="15.75" thickBot="1" x14ac:dyDescent="0.3">
      <c r="A7" s="153" t="s">
        <v>7</v>
      </c>
      <c r="B7" s="154" t="s">
        <v>109</v>
      </c>
    </row>
    <row r="8" spans="1:2" x14ac:dyDescent="0.25">
      <c r="A8" s="137" t="s">
        <v>110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Tab.č.1</vt:lpstr>
      <vt:lpstr>Tab.č.2</vt:lpstr>
      <vt:lpstr>Tab.č.3</vt:lpstr>
      <vt:lpstr>Tab.č.4</vt:lpstr>
      <vt:lpstr>Tab.č.5</vt:lpstr>
      <vt:lpstr>Tab.č.6</vt:lpstr>
      <vt:lpstr>Tab.č.7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2016-10-06T05:28:13Z</dcterms:created>
  <dcterms:modified xsi:type="dcterms:W3CDTF">2016-10-06T05:44:28Z</dcterms:modified>
</cp:coreProperties>
</file>